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9C4A403F-36FE-4EBD-B32A-EBA460DBC984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525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EAEPE_COG!$B$2:$H$91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3" i="1" s="1"/>
  <c r="H80" i="1" l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G81" i="1" l="1"/>
  <c r="E69" i="1"/>
  <c r="H69" i="1" s="1"/>
  <c r="E27" i="1"/>
  <c r="H27" i="1" s="1"/>
  <c r="D81" i="1"/>
  <c r="E61" i="1"/>
  <c r="H61" i="1" s="1"/>
  <c r="E37" i="1"/>
  <c r="H37" i="1" s="1"/>
  <c r="E73" i="1"/>
  <c r="H73" i="1" s="1"/>
  <c r="E17" i="1"/>
  <c r="H17" i="1" s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<sst xmlns="http://schemas.openxmlformats.org/spreadsheetml/2006/main" count="88" uniqueCount="88">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</sst>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4" fontId="4" fillId="0" borderId="14" xfId="1" applyNumberFormat="1" applyFont="1" applyFill="1" applyBorder="1" applyAlignment="1" applyProtection="1">
      <alignment horizontal="right" vertical="center"/>
      <protection locked="0"/>
    </xf>
    <xf numFmtId="164" fontId="2" fillId="0" borderId="0" xfId="0" applyNumberFormat="1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85</xdr:row>
      <xdr:rowOff>130969</xdr:rowOff>
    </xdr:from>
    <xdr:to>
      <xdr:col>1</xdr:col>
      <xdr:colOff>3326172</xdr:colOff>
      <xdr:row>91</xdr:row>
      <xdr:rowOff>35719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138CA6-87A1-46BD-B2E9-8BBC93E4E7C7}"/>
            </a:ext>
          </a:extLst>
        </xdr:cNvPr>
        <xdr:cNvSpPr txBox="1"/>
      </xdr:nvSpPr>
      <xdr:spPr>
        <a:xfrm>
          <a:off x="345281" y="14418469"/>
          <a:ext cx="3290454" cy="83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5</xdr:col>
      <xdr:colOff>583406</xdr:colOff>
      <xdr:row>85</xdr:row>
      <xdr:rowOff>119062</xdr:rowOff>
    </xdr:from>
    <xdr:to>
      <xdr:col>7</xdr:col>
      <xdr:colOff>1016360</xdr:colOff>
      <xdr:row>91</xdr:row>
      <xdr:rowOff>23812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FAC979E-9CC8-40B1-9C2D-641F832693D0}"/>
            </a:ext>
          </a:extLst>
        </xdr:cNvPr>
        <xdr:cNvSpPr txBox="1"/>
      </xdr:nvSpPr>
      <xdr:spPr>
        <a:xfrm>
          <a:off x="8691562" y="14406562"/>
          <a:ext cx="3290454" cy="83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94"/>
  <sheetViews>
    <sheetView tabSelected="1" view="pageBreakPreview" topLeftCell="A58" zoomScale="80" zoomScaleNormal="80" zoomScaleSheetLayoutView="80" workbookViewId="0">
      <selection activeCell="A95" sqref="A95:XFD18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1.42578125" style="1" customWidth="1"/>
    <col min="4" max="4" width="19.42578125" style="1" customWidth="1"/>
    <col min="5" max="5" width="19.42578125" style="1" bestFit="1" customWidth="1"/>
    <col min="6" max="7" width="21.42578125" style="1" customWidth="1"/>
    <col min="8" max="8" width="19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5">
        <f>SUM(C10:C16)</f>
        <v>2430902769</v>
      </c>
      <c r="D9" s="15">
        <f>SUM(D10:D16)</f>
        <v>2701999.9999999893</v>
      </c>
      <c r="E9" s="15">
        <f t="shared" ref="E9:E26" si="0">C9+D9</f>
        <v>2433604769</v>
      </c>
      <c r="F9" s="15">
        <f>SUM(F10:F16)</f>
        <v>2433604769</v>
      </c>
      <c r="G9" s="15">
        <f>SUM(G10:G16)</f>
        <v>2303179391.77</v>
      </c>
      <c r="H9" s="15">
        <f t="shared" ref="H9:H40" si="1">E9-F9</f>
        <v>0</v>
      </c>
    </row>
    <row r="10" spans="2:9" ht="12" customHeight="1" x14ac:dyDescent="0.2">
      <c r="B10" s="11" t="s">
        <v>14</v>
      </c>
      <c r="C10" s="12">
        <v>726950841</v>
      </c>
      <c r="D10" s="12">
        <v>2507206.75</v>
      </c>
      <c r="E10" s="12">
        <f t="shared" si="0"/>
        <v>729458047.75</v>
      </c>
      <c r="F10" s="12">
        <v>729458047.75</v>
      </c>
      <c r="G10" s="12">
        <v>729458047.75</v>
      </c>
      <c r="H10" s="18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8">
        <f t="shared" si="1"/>
        <v>0</v>
      </c>
    </row>
    <row r="12" spans="2:9" ht="12" customHeight="1" x14ac:dyDescent="0.2">
      <c r="B12" s="11" t="s">
        <v>16</v>
      </c>
      <c r="C12" s="12">
        <v>1287399558</v>
      </c>
      <c r="D12" s="12">
        <v>-18921194.359999999</v>
      </c>
      <c r="E12" s="12">
        <f t="shared" si="0"/>
        <v>1268478363.6400001</v>
      </c>
      <c r="F12" s="12">
        <v>1268478363.6400001</v>
      </c>
      <c r="G12" s="12">
        <v>1268181228.55</v>
      </c>
      <c r="H12" s="18">
        <f t="shared" si="1"/>
        <v>0</v>
      </c>
    </row>
    <row r="13" spans="2:9" ht="12" customHeight="1" x14ac:dyDescent="0.2">
      <c r="B13" s="11" t="s">
        <v>17</v>
      </c>
      <c r="C13" s="12">
        <v>201357233</v>
      </c>
      <c r="D13" s="12">
        <v>-7806684.5999999996</v>
      </c>
      <c r="E13" s="12">
        <f>C13+D13</f>
        <v>193550548.40000001</v>
      </c>
      <c r="F13" s="12">
        <v>193550548.40000001</v>
      </c>
      <c r="G13" s="12">
        <v>176274679.44999999</v>
      </c>
      <c r="H13" s="18">
        <f t="shared" si="1"/>
        <v>0</v>
      </c>
    </row>
    <row r="14" spans="2:9" ht="12" customHeight="1" x14ac:dyDescent="0.2">
      <c r="B14" s="11" t="s">
        <v>18</v>
      </c>
      <c r="C14" s="12">
        <v>93918004</v>
      </c>
      <c r="D14" s="12">
        <v>96126968.189999998</v>
      </c>
      <c r="E14" s="12">
        <f t="shared" si="0"/>
        <v>190044972.19</v>
      </c>
      <c r="F14" s="12">
        <v>190044972.19</v>
      </c>
      <c r="G14" s="12">
        <v>77192599</v>
      </c>
      <c r="H14" s="18">
        <f t="shared" si="1"/>
        <v>0</v>
      </c>
    </row>
    <row r="15" spans="2:9" ht="12" customHeight="1" x14ac:dyDescent="0.2">
      <c r="B15" s="11" t="s">
        <v>19</v>
      </c>
      <c r="C15" s="12">
        <v>68575837</v>
      </c>
      <c r="D15" s="12">
        <v>-68575837</v>
      </c>
      <c r="E15" s="12">
        <f t="shared" si="0"/>
        <v>0</v>
      </c>
      <c r="F15" s="12">
        <v>0</v>
      </c>
      <c r="G15" s="12">
        <v>0</v>
      </c>
      <c r="H15" s="18">
        <f t="shared" si="1"/>
        <v>0</v>
      </c>
    </row>
    <row r="16" spans="2:9" ht="12" customHeight="1" x14ac:dyDescent="0.2">
      <c r="B16" s="11" t="s">
        <v>20</v>
      </c>
      <c r="C16" s="12">
        <v>52701296</v>
      </c>
      <c r="D16" s="12">
        <v>-628458.98</v>
      </c>
      <c r="E16" s="12">
        <f t="shared" si="0"/>
        <v>52072837.020000003</v>
      </c>
      <c r="F16" s="12">
        <v>52072837.020000003</v>
      </c>
      <c r="G16" s="12">
        <v>52072837.020000003</v>
      </c>
      <c r="H16" s="18">
        <f t="shared" si="1"/>
        <v>0</v>
      </c>
    </row>
    <row r="17" spans="2:8" ht="24" customHeight="1" x14ac:dyDescent="0.2">
      <c r="B17" s="6" t="s">
        <v>21</v>
      </c>
      <c r="C17" s="15">
        <f>SUM(C18:C26)</f>
        <v>71432846</v>
      </c>
      <c r="D17" s="15">
        <f>SUM(D18:D26)</f>
        <v>-7275760.540000001</v>
      </c>
      <c r="E17" s="15">
        <f t="shared" si="0"/>
        <v>64157085.460000001</v>
      </c>
      <c r="F17" s="15">
        <f>SUM(F18:F26)</f>
        <v>51108458.400000006</v>
      </c>
      <c r="G17" s="15">
        <f>SUM(G18:G26)</f>
        <v>41202300.790000007</v>
      </c>
      <c r="H17" s="15">
        <f t="shared" si="1"/>
        <v>13048627.059999995</v>
      </c>
    </row>
    <row r="18" spans="2:8" ht="24" x14ac:dyDescent="0.2">
      <c r="B18" s="9" t="s">
        <v>22</v>
      </c>
      <c r="C18" s="12">
        <v>38538748</v>
      </c>
      <c r="D18" s="12">
        <v>-3786174.35</v>
      </c>
      <c r="E18" s="12">
        <f t="shared" si="0"/>
        <v>34752573.649999999</v>
      </c>
      <c r="F18" s="12">
        <v>26396000.710000001</v>
      </c>
      <c r="G18" s="12">
        <v>18380409.850000001</v>
      </c>
      <c r="H18" s="18">
        <f t="shared" si="1"/>
        <v>8356572.9399999976</v>
      </c>
    </row>
    <row r="19" spans="2:8" ht="12" customHeight="1" x14ac:dyDescent="0.2">
      <c r="B19" s="9" t="s">
        <v>23</v>
      </c>
      <c r="C19" s="12">
        <v>4680005</v>
      </c>
      <c r="D19" s="12">
        <v>-1113558.8899999999</v>
      </c>
      <c r="E19" s="12">
        <f t="shared" si="0"/>
        <v>3566446.1100000003</v>
      </c>
      <c r="F19" s="12">
        <v>3043414.71</v>
      </c>
      <c r="G19" s="12">
        <v>3001414.7</v>
      </c>
      <c r="H19" s="18">
        <f t="shared" si="1"/>
        <v>523031.40000000037</v>
      </c>
    </row>
    <row r="20" spans="2:8" ht="12" customHeight="1" x14ac:dyDescent="0.2">
      <c r="B20" s="9" t="s">
        <v>24</v>
      </c>
      <c r="C20" s="12">
        <v>0</v>
      </c>
      <c r="D20" s="12">
        <v>0</v>
      </c>
      <c r="E20" s="12">
        <f t="shared" si="0"/>
        <v>0</v>
      </c>
      <c r="F20" s="12">
        <v>0</v>
      </c>
      <c r="G20" s="12">
        <v>0</v>
      </c>
      <c r="H20" s="18">
        <f t="shared" si="1"/>
        <v>0</v>
      </c>
    </row>
    <row r="21" spans="2:8" ht="12" customHeight="1" x14ac:dyDescent="0.2">
      <c r="B21" s="9" t="s">
        <v>25</v>
      </c>
      <c r="C21" s="12">
        <v>5158670</v>
      </c>
      <c r="D21" s="12">
        <v>504267.8</v>
      </c>
      <c r="E21" s="12">
        <f t="shared" si="0"/>
        <v>5662937.7999999998</v>
      </c>
      <c r="F21" s="12">
        <v>5293467.99</v>
      </c>
      <c r="G21" s="12">
        <v>4977819.8099999996</v>
      </c>
      <c r="H21" s="18">
        <f t="shared" si="1"/>
        <v>369469.80999999959</v>
      </c>
    </row>
    <row r="22" spans="2:8" ht="12" customHeight="1" x14ac:dyDescent="0.2">
      <c r="B22" s="9" t="s">
        <v>26</v>
      </c>
      <c r="C22" s="12">
        <v>420870</v>
      </c>
      <c r="D22" s="12">
        <v>-204489.13</v>
      </c>
      <c r="E22" s="12">
        <f t="shared" si="0"/>
        <v>216380.87</v>
      </c>
      <c r="F22" s="12">
        <v>194360.17</v>
      </c>
      <c r="G22" s="12">
        <v>194360.17</v>
      </c>
      <c r="H22" s="18">
        <f t="shared" si="1"/>
        <v>22020.699999999983</v>
      </c>
    </row>
    <row r="23" spans="2:8" ht="12" customHeight="1" x14ac:dyDescent="0.2">
      <c r="B23" s="9" t="s">
        <v>27</v>
      </c>
      <c r="C23" s="12">
        <v>15240144</v>
      </c>
      <c r="D23" s="12">
        <v>-1061000</v>
      </c>
      <c r="E23" s="12">
        <f t="shared" si="0"/>
        <v>14179144</v>
      </c>
      <c r="F23" s="12">
        <v>11787046.42</v>
      </c>
      <c r="G23" s="12">
        <v>11461370.42</v>
      </c>
      <c r="H23" s="18">
        <f t="shared" si="1"/>
        <v>2392097.58</v>
      </c>
    </row>
    <row r="24" spans="2:8" ht="12" customHeight="1" x14ac:dyDescent="0.2">
      <c r="B24" s="9" t="s">
        <v>28</v>
      </c>
      <c r="C24" s="12">
        <v>2604588</v>
      </c>
      <c r="D24" s="12">
        <v>-387249.23</v>
      </c>
      <c r="E24" s="12">
        <f t="shared" si="0"/>
        <v>2217338.77</v>
      </c>
      <c r="F24" s="12">
        <v>2163408.81</v>
      </c>
      <c r="G24" s="12">
        <v>1574522.52</v>
      </c>
      <c r="H24" s="18">
        <f t="shared" si="1"/>
        <v>53929.959999999963</v>
      </c>
    </row>
    <row r="25" spans="2:8" ht="12" customHeight="1" x14ac:dyDescent="0.2">
      <c r="B25" s="9" t="s">
        <v>29</v>
      </c>
      <c r="C25" s="12">
        <v>0</v>
      </c>
      <c r="D25" s="12">
        <v>0</v>
      </c>
      <c r="E25" s="12">
        <f t="shared" si="0"/>
        <v>0</v>
      </c>
      <c r="F25" s="12">
        <v>0</v>
      </c>
      <c r="G25" s="12">
        <v>0</v>
      </c>
      <c r="H25" s="18">
        <f t="shared" si="1"/>
        <v>0</v>
      </c>
    </row>
    <row r="26" spans="2:8" ht="12" customHeight="1" x14ac:dyDescent="0.2">
      <c r="B26" s="9" t="s">
        <v>30</v>
      </c>
      <c r="C26" s="12">
        <v>4789821</v>
      </c>
      <c r="D26" s="12">
        <v>-1227556.74</v>
      </c>
      <c r="E26" s="12">
        <f t="shared" si="0"/>
        <v>3562264.26</v>
      </c>
      <c r="F26" s="12">
        <v>2230759.59</v>
      </c>
      <c r="G26" s="12">
        <v>1612403.32</v>
      </c>
      <c r="H26" s="18">
        <f t="shared" si="1"/>
        <v>1331504.67</v>
      </c>
    </row>
    <row r="27" spans="2:8" ht="20.100000000000001" customHeight="1" x14ac:dyDescent="0.2">
      <c r="B27" s="6" t="s">
        <v>31</v>
      </c>
      <c r="C27" s="15">
        <f>SUM(C28:C36)</f>
        <v>568734089</v>
      </c>
      <c r="D27" s="15">
        <f>SUM(D28:D36)</f>
        <v>-29915876.940000001</v>
      </c>
      <c r="E27" s="15">
        <f>D27+C27</f>
        <v>538818212.05999994</v>
      </c>
      <c r="F27" s="15">
        <f>SUM(F28:F36)</f>
        <v>400679329.34000003</v>
      </c>
      <c r="G27" s="15">
        <f>SUM(G28:G36)</f>
        <v>365190855.88</v>
      </c>
      <c r="H27" s="15">
        <f t="shared" si="1"/>
        <v>138138882.71999991</v>
      </c>
    </row>
    <row r="28" spans="2:8" x14ac:dyDescent="0.2">
      <c r="B28" s="9" t="s">
        <v>32</v>
      </c>
      <c r="C28" s="12">
        <v>60841880</v>
      </c>
      <c r="D28" s="12">
        <v>-9867590.3000000007</v>
      </c>
      <c r="E28" s="12">
        <f t="shared" ref="E28:E36" si="2">C28+D28</f>
        <v>50974289.700000003</v>
      </c>
      <c r="F28" s="12">
        <v>39918381.159999996</v>
      </c>
      <c r="G28" s="12">
        <v>36745588.840000004</v>
      </c>
      <c r="H28" s="18">
        <f t="shared" si="1"/>
        <v>11055908.540000007</v>
      </c>
    </row>
    <row r="29" spans="2:8" x14ac:dyDescent="0.2">
      <c r="B29" s="9" t="s">
        <v>33</v>
      </c>
      <c r="C29" s="12">
        <v>20772905</v>
      </c>
      <c r="D29" s="12">
        <v>2291908.25</v>
      </c>
      <c r="E29" s="12">
        <f t="shared" si="2"/>
        <v>23064813.25</v>
      </c>
      <c r="F29" s="12">
        <v>18952947.530000001</v>
      </c>
      <c r="G29" s="12">
        <v>17984880.969999999</v>
      </c>
      <c r="H29" s="18">
        <f t="shared" si="1"/>
        <v>4111865.7199999988</v>
      </c>
    </row>
    <row r="30" spans="2:8" ht="12" customHeight="1" x14ac:dyDescent="0.2">
      <c r="B30" s="9" t="s">
        <v>34</v>
      </c>
      <c r="C30" s="12">
        <v>63973125</v>
      </c>
      <c r="D30" s="12">
        <v>-14003009.869999999</v>
      </c>
      <c r="E30" s="12">
        <f t="shared" si="2"/>
        <v>49970115.130000003</v>
      </c>
      <c r="F30" s="12">
        <v>42185644.43</v>
      </c>
      <c r="G30" s="12">
        <v>38573805.270000003</v>
      </c>
      <c r="H30" s="18">
        <f t="shared" si="1"/>
        <v>7784470.700000003</v>
      </c>
    </row>
    <row r="31" spans="2:8" x14ac:dyDescent="0.2">
      <c r="B31" s="9" t="s">
        <v>35</v>
      </c>
      <c r="C31" s="12">
        <v>3982545</v>
      </c>
      <c r="D31" s="12">
        <v>-1157499.8999999999</v>
      </c>
      <c r="E31" s="12">
        <f t="shared" si="2"/>
        <v>2825045.1</v>
      </c>
      <c r="F31" s="12">
        <v>2214309.4900000002</v>
      </c>
      <c r="G31" s="12">
        <v>2214309.48</v>
      </c>
      <c r="H31" s="18">
        <f t="shared" si="1"/>
        <v>610735.60999999987</v>
      </c>
    </row>
    <row r="32" spans="2:8" ht="24" x14ac:dyDescent="0.2">
      <c r="B32" s="9" t="s">
        <v>36</v>
      </c>
      <c r="C32" s="12">
        <v>58539107</v>
      </c>
      <c r="D32" s="12">
        <v>-5648190.6900000004</v>
      </c>
      <c r="E32" s="12">
        <f t="shared" si="2"/>
        <v>52890916.310000002</v>
      </c>
      <c r="F32" s="12">
        <v>37229865.689999998</v>
      </c>
      <c r="G32" s="12">
        <v>30714956.890000001</v>
      </c>
      <c r="H32" s="18">
        <f t="shared" si="1"/>
        <v>15661050.620000005</v>
      </c>
    </row>
    <row r="33" spans="2:8" x14ac:dyDescent="0.2">
      <c r="B33" s="9" t="s">
        <v>37</v>
      </c>
      <c r="C33" s="12">
        <v>0</v>
      </c>
      <c r="D33" s="12">
        <v>0</v>
      </c>
      <c r="E33" s="12">
        <f t="shared" si="2"/>
        <v>0</v>
      </c>
      <c r="F33" s="12">
        <v>0</v>
      </c>
      <c r="G33" s="12">
        <v>0</v>
      </c>
      <c r="H33" s="18">
        <f t="shared" si="1"/>
        <v>0</v>
      </c>
    </row>
    <row r="34" spans="2:8" x14ac:dyDescent="0.2">
      <c r="B34" s="9" t="s">
        <v>38</v>
      </c>
      <c r="C34" s="12">
        <v>17054168</v>
      </c>
      <c r="D34" s="12">
        <v>-236062.31</v>
      </c>
      <c r="E34" s="12">
        <f t="shared" si="2"/>
        <v>16818105.690000001</v>
      </c>
      <c r="F34" s="12">
        <v>16147431.48</v>
      </c>
      <c r="G34" s="12">
        <v>16025453.810000001</v>
      </c>
      <c r="H34" s="18">
        <f t="shared" si="1"/>
        <v>670674.21000000089</v>
      </c>
    </row>
    <row r="35" spans="2:8" x14ac:dyDescent="0.2">
      <c r="B35" s="9" t="s">
        <v>39</v>
      </c>
      <c r="C35" s="12">
        <v>6029693</v>
      </c>
      <c r="D35" s="12">
        <v>-1309041.1200000001</v>
      </c>
      <c r="E35" s="12">
        <f t="shared" si="2"/>
        <v>4720651.88</v>
      </c>
      <c r="F35" s="12">
        <v>4293348.79</v>
      </c>
      <c r="G35" s="12">
        <v>4251179.29</v>
      </c>
      <c r="H35" s="18">
        <f t="shared" si="1"/>
        <v>427303.08999999985</v>
      </c>
    </row>
    <row r="36" spans="2:8" x14ac:dyDescent="0.2">
      <c r="B36" s="9" t="s">
        <v>40</v>
      </c>
      <c r="C36" s="12">
        <v>337540666</v>
      </c>
      <c r="D36" s="12">
        <v>13609</v>
      </c>
      <c r="E36" s="12">
        <f t="shared" si="2"/>
        <v>337554275</v>
      </c>
      <c r="F36" s="12">
        <v>239737400.77000001</v>
      </c>
      <c r="G36" s="12">
        <v>218680681.33000001</v>
      </c>
      <c r="H36" s="18">
        <f t="shared" si="1"/>
        <v>97816874.229999989</v>
      </c>
    </row>
    <row r="37" spans="2:8" ht="20.100000000000001" customHeight="1" x14ac:dyDescent="0.2">
      <c r="B37" s="7" t="s">
        <v>41</v>
      </c>
      <c r="C37" s="15">
        <f>SUM(C38:C46)</f>
        <v>298775296</v>
      </c>
      <c r="D37" s="15">
        <f>SUM(D38:D46)</f>
        <v>42010265.460000001</v>
      </c>
      <c r="E37" s="15">
        <f>C37+D37</f>
        <v>340785561.45999998</v>
      </c>
      <c r="F37" s="15">
        <f>SUM(F38:F46)</f>
        <v>311193796.98000002</v>
      </c>
      <c r="G37" s="15">
        <f>SUM(G38:G46)</f>
        <v>295683728.82999998</v>
      </c>
      <c r="H37" s="15">
        <f t="shared" si="1"/>
        <v>29591764.479999959</v>
      </c>
    </row>
    <row r="38" spans="2:8" ht="12" customHeight="1" x14ac:dyDescent="0.2">
      <c r="B38" s="9" t="s">
        <v>42</v>
      </c>
      <c r="C38" s="12">
        <v>200000000</v>
      </c>
      <c r="D38" s="12">
        <v>42010265.460000001</v>
      </c>
      <c r="E38" s="12">
        <f t="shared" ref="E38:E79" si="3">C38+D38</f>
        <v>242010265.46000001</v>
      </c>
      <c r="F38" s="12">
        <v>238292298.69</v>
      </c>
      <c r="G38" s="12">
        <v>222782230.53999999</v>
      </c>
      <c r="H38" s="18">
        <f t="shared" si="1"/>
        <v>3717966.7700000107</v>
      </c>
    </row>
    <row r="39" spans="2:8" ht="12" customHeight="1" x14ac:dyDescent="0.2">
      <c r="B39" s="9" t="s">
        <v>43</v>
      </c>
      <c r="C39" s="12">
        <v>0</v>
      </c>
      <c r="D39" s="12">
        <v>0</v>
      </c>
      <c r="E39" s="12">
        <f t="shared" si="3"/>
        <v>0</v>
      </c>
      <c r="F39" s="12">
        <v>0</v>
      </c>
      <c r="G39" s="12">
        <v>0</v>
      </c>
      <c r="H39" s="18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2">
        <v>0</v>
      </c>
      <c r="E40" s="12">
        <f t="shared" si="3"/>
        <v>0</v>
      </c>
      <c r="F40" s="12">
        <v>0</v>
      </c>
      <c r="G40" s="12">
        <v>0</v>
      </c>
      <c r="H40" s="18">
        <f t="shared" si="1"/>
        <v>0</v>
      </c>
    </row>
    <row r="41" spans="2:8" ht="12" customHeight="1" x14ac:dyDescent="0.2">
      <c r="B41" s="9" t="s">
        <v>45</v>
      </c>
      <c r="C41" s="12">
        <v>14765296</v>
      </c>
      <c r="D41" s="12">
        <v>0</v>
      </c>
      <c r="E41" s="12">
        <f t="shared" si="3"/>
        <v>14765296</v>
      </c>
      <c r="F41" s="12">
        <v>0</v>
      </c>
      <c r="G41" s="12">
        <v>0</v>
      </c>
      <c r="H41" s="18">
        <f t="shared" ref="H41:H72" si="4">E41-F41</f>
        <v>14765296</v>
      </c>
    </row>
    <row r="42" spans="2:8" ht="12" customHeight="1" x14ac:dyDescent="0.2">
      <c r="B42" s="9" t="s">
        <v>46</v>
      </c>
      <c r="C42" s="12">
        <v>84010000</v>
      </c>
      <c r="D42" s="12">
        <v>0</v>
      </c>
      <c r="E42" s="12">
        <f t="shared" si="3"/>
        <v>84010000</v>
      </c>
      <c r="F42" s="12">
        <v>72901498.290000007</v>
      </c>
      <c r="G42" s="12">
        <v>72901498.290000007</v>
      </c>
      <c r="H42" s="18">
        <f t="shared" si="4"/>
        <v>11108501.709999993</v>
      </c>
    </row>
    <row r="43" spans="2:8" ht="12" customHeight="1" x14ac:dyDescent="0.2">
      <c r="B43" s="9" t="s">
        <v>47</v>
      </c>
      <c r="C43" s="12">
        <v>0</v>
      </c>
      <c r="D43" s="12">
        <v>0</v>
      </c>
      <c r="E43" s="12">
        <f t="shared" si="3"/>
        <v>0</v>
      </c>
      <c r="F43" s="12">
        <v>0</v>
      </c>
      <c r="G43" s="12">
        <v>0</v>
      </c>
      <c r="H43" s="18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2">
        <v>0</v>
      </c>
      <c r="E44" s="12">
        <f t="shared" si="3"/>
        <v>0</v>
      </c>
      <c r="F44" s="12">
        <v>0</v>
      </c>
      <c r="G44" s="12">
        <v>0</v>
      </c>
      <c r="H44" s="18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2">
        <v>0</v>
      </c>
      <c r="E45" s="12">
        <f t="shared" si="3"/>
        <v>0</v>
      </c>
      <c r="F45" s="12">
        <v>0</v>
      </c>
      <c r="G45" s="12">
        <v>0</v>
      </c>
      <c r="H45" s="18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4">
        <v>0</v>
      </c>
      <c r="E46" s="14">
        <f t="shared" si="3"/>
        <v>0</v>
      </c>
      <c r="F46" s="14">
        <v>0</v>
      </c>
      <c r="G46" s="14">
        <v>0</v>
      </c>
      <c r="H46" s="19">
        <f t="shared" si="4"/>
        <v>0</v>
      </c>
    </row>
    <row r="47" spans="2:8" ht="20.100000000000001" customHeight="1" x14ac:dyDescent="0.2">
      <c r="B47" s="6" t="s">
        <v>51</v>
      </c>
      <c r="C47" s="22">
        <f>SUM(C48:C56)</f>
        <v>162026000</v>
      </c>
      <c r="D47" s="22">
        <f>SUM(D48:D56)</f>
        <v>-29774532.150000002</v>
      </c>
      <c r="E47" s="22">
        <f t="shared" si="3"/>
        <v>132251467.84999999</v>
      </c>
      <c r="F47" s="22">
        <f>SUM(F48:F56)</f>
        <v>77999545.980000004</v>
      </c>
      <c r="G47" s="22">
        <f>SUM(G48:G56)</f>
        <v>71057839.858999997</v>
      </c>
      <c r="H47" s="15">
        <f t="shared" si="4"/>
        <v>54251921.86999999</v>
      </c>
    </row>
    <row r="48" spans="2:8" x14ac:dyDescent="0.2">
      <c r="B48" s="9" t="s">
        <v>52</v>
      </c>
      <c r="C48" s="12">
        <v>57105782</v>
      </c>
      <c r="D48" s="12">
        <v>-11046089.960000001</v>
      </c>
      <c r="E48" s="12">
        <f t="shared" si="3"/>
        <v>46059692.039999999</v>
      </c>
      <c r="F48" s="12">
        <v>22513167.239999998</v>
      </c>
      <c r="G48" s="12">
        <v>19859419.280000001</v>
      </c>
      <c r="H48" s="18">
        <f t="shared" si="4"/>
        <v>23546524.800000001</v>
      </c>
    </row>
    <row r="49" spans="2:8" x14ac:dyDescent="0.2">
      <c r="B49" s="9" t="s">
        <v>53</v>
      </c>
      <c r="C49" s="12">
        <v>7642231</v>
      </c>
      <c r="D49" s="12">
        <v>1254609.49</v>
      </c>
      <c r="E49" s="12">
        <f t="shared" si="3"/>
        <v>8896840.4900000002</v>
      </c>
      <c r="F49" s="12">
        <v>2937374.06</v>
      </c>
      <c r="G49" s="12">
        <v>2604531.7799999998</v>
      </c>
      <c r="H49" s="18">
        <f t="shared" si="4"/>
        <v>5959466.4299999997</v>
      </c>
    </row>
    <row r="50" spans="2:8" x14ac:dyDescent="0.2">
      <c r="B50" s="9" t="s">
        <v>54</v>
      </c>
      <c r="C50" s="12">
        <v>429292</v>
      </c>
      <c r="D50" s="12">
        <v>0</v>
      </c>
      <c r="E50" s="12">
        <f t="shared" si="3"/>
        <v>429292</v>
      </c>
      <c r="F50" s="12">
        <v>285890.26</v>
      </c>
      <c r="G50" s="12">
        <v>285890.26</v>
      </c>
      <c r="H50" s="18">
        <f t="shared" si="4"/>
        <v>143401.74</v>
      </c>
    </row>
    <row r="51" spans="2:8" x14ac:dyDescent="0.2">
      <c r="B51" s="9" t="s">
        <v>55</v>
      </c>
      <c r="C51" s="12">
        <v>8665295</v>
      </c>
      <c r="D51" s="12">
        <v>10397180.949999999</v>
      </c>
      <c r="E51" s="12">
        <f t="shared" si="3"/>
        <v>19062475.949999999</v>
      </c>
      <c r="F51" s="12">
        <v>19062475.949999999</v>
      </c>
      <c r="G51" s="12">
        <v>17528700.969000001</v>
      </c>
      <c r="H51" s="18">
        <f t="shared" si="4"/>
        <v>0</v>
      </c>
    </row>
    <row r="52" spans="2:8" x14ac:dyDescent="0.2">
      <c r="B52" s="9" t="s">
        <v>56</v>
      </c>
      <c r="C52" s="12">
        <v>0</v>
      </c>
      <c r="D52" s="12">
        <v>0</v>
      </c>
      <c r="E52" s="12">
        <f t="shared" si="3"/>
        <v>0</v>
      </c>
      <c r="F52" s="12">
        <v>0</v>
      </c>
      <c r="G52" s="12">
        <v>0</v>
      </c>
      <c r="H52" s="18">
        <f t="shared" si="4"/>
        <v>0</v>
      </c>
    </row>
    <row r="53" spans="2:8" x14ac:dyDescent="0.2">
      <c r="B53" s="9" t="s">
        <v>57</v>
      </c>
      <c r="C53" s="12">
        <v>80161800</v>
      </c>
      <c r="D53" s="12">
        <v>-45228023.390000001</v>
      </c>
      <c r="E53" s="12">
        <f t="shared" si="3"/>
        <v>34933776.609999999</v>
      </c>
      <c r="F53" s="12">
        <v>11431004.279999999</v>
      </c>
      <c r="G53" s="12">
        <v>9084555.2899999991</v>
      </c>
      <c r="H53" s="18">
        <f t="shared" si="4"/>
        <v>23502772.329999998</v>
      </c>
    </row>
    <row r="54" spans="2:8" x14ac:dyDescent="0.2">
      <c r="B54" s="9" t="s">
        <v>58</v>
      </c>
      <c r="C54" s="12">
        <v>0</v>
      </c>
      <c r="D54" s="12">
        <v>0</v>
      </c>
      <c r="E54" s="12">
        <f t="shared" si="3"/>
        <v>0</v>
      </c>
      <c r="F54" s="12">
        <v>0</v>
      </c>
      <c r="G54" s="12">
        <v>0</v>
      </c>
      <c r="H54" s="18">
        <f t="shared" si="4"/>
        <v>0</v>
      </c>
    </row>
    <row r="55" spans="2:8" x14ac:dyDescent="0.2">
      <c r="B55" s="9" t="s">
        <v>59</v>
      </c>
      <c r="C55" s="12">
        <v>8000000</v>
      </c>
      <c r="D55" s="12">
        <v>14200000</v>
      </c>
      <c r="E55" s="12">
        <f t="shared" si="3"/>
        <v>22200000</v>
      </c>
      <c r="F55" s="12">
        <v>21100243.43</v>
      </c>
      <c r="G55" s="12">
        <v>21100243.43</v>
      </c>
      <c r="H55" s="18">
        <f t="shared" si="4"/>
        <v>1099756.5700000003</v>
      </c>
    </row>
    <row r="56" spans="2:8" x14ac:dyDescent="0.2">
      <c r="B56" s="9" t="s">
        <v>60</v>
      </c>
      <c r="C56" s="12">
        <v>21600</v>
      </c>
      <c r="D56" s="12">
        <v>647790.76</v>
      </c>
      <c r="E56" s="12">
        <f t="shared" si="3"/>
        <v>669390.76</v>
      </c>
      <c r="F56" s="12">
        <v>669390.76</v>
      </c>
      <c r="G56" s="12">
        <v>594498.85</v>
      </c>
      <c r="H56" s="18">
        <f t="shared" si="4"/>
        <v>0</v>
      </c>
    </row>
    <row r="57" spans="2:8" ht="20.100000000000001" customHeight="1" x14ac:dyDescent="0.2">
      <c r="B57" s="6" t="s">
        <v>61</v>
      </c>
      <c r="C57" s="15">
        <f>SUM(C58:C60)</f>
        <v>73129000</v>
      </c>
      <c r="D57" s="15">
        <f>SUM(D58:D60)</f>
        <v>23188657.200000003</v>
      </c>
      <c r="E57" s="15">
        <f t="shared" si="3"/>
        <v>96317657.200000003</v>
      </c>
      <c r="F57" s="15">
        <f>SUM(F58:F60)</f>
        <v>96317657.109999999</v>
      </c>
      <c r="G57" s="15">
        <f>SUM(G58:G60)</f>
        <v>96317657.109999999</v>
      </c>
      <c r="H57" s="15">
        <f t="shared" si="4"/>
        <v>9.0000003576278687E-2</v>
      </c>
    </row>
    <row r="58" spans="2:8" x14ac:dyDescent="0.2">
      <c r="B58" s="9" t="s">
        <v>62</v>
      </c>
      <c r="C58" s="12">
        <v>0</v>
      </c>
      <c r="D58" s="13">
        <v>28632374.170000002</v>
      </c>
      <c r="E58" s="17">
        <f t="shared" si="3"/>
        <v>28632374.170000002</v>
      </c>
      <c r="F58" s="12">
        <v>28632374.155000001</v>
      </c>
      <c r="G58" s="12">
        <v>28632374.155000001</v>
      </c>
      <c r="H58" s="18">
        <f t="shared" si="4"/>
        <v>1.5000000596046448E-2</v>
      </c>
    </row>
    <row r="59" spans="2:8" x14ac:dyDescent="0.2">
      <c r="B59" s="9" t="s">
        <v>63</v>
      </c>
      <c r="C59" s="12">
        <v>73129000</v>
      </c>
      <c r="D59" s="13">
        <v>-5443716.9699999997</v>
      </c>
      <c r="E59" s="17">
        <f t="shared" si="3"/>
        <v>67685283.030000001</v>
      </c>
      <c r="F59" s="12">
        <v>67685282.954999998</v>
      </c>
      <c r="G59" s="12">
        <v>67685282.954999998</v>
      </c>
      <c r="H59" s="17">
        <f t="shared" si="4"/>
        <v>7.5000002980232239E-2</v>
      </c>
    </row>
    <row r="60" spans="2:8" x14ac:dyDescent="0.2">
      <c r="B60" s="9" t="s">
        <v>64</v>
      </c>
      <c r="C60" s="12">
        <v>0</v>
      </c>
      <c r="D60" s="13">
        <v>0</v>
      </c>
      <c r="E60" s="17">
        <f t="shared" si="3"/>
        <v>0</v>
      </c>
      <c r="F60" s="12">
        <v>0</v>
      </c>
      <c r="G60" s="12">
        <v>0</v>
      </c>
      <c r="H60" s="17">
        <f t="shared" si="4"/>
        <v>0</v>
      </c>
    </row>
    <row r="61" spans="2:8" ht="20.100000000000001" customHeight="1" x14ac:dyDescent="0.2">
      <c r="B61" s="7" t="s">
        <v>65</v>
      </c>
      <c r="C61" s="15">
        <f>SUM(C62:C68)</f>
        <v>0</v>
      </c>
      <c r="D61" s="16">
        <f>SUM(D62:D68)</f>
        <v>0</v>
      </c>
      <c r="E61" s="16">
        <f t="shared" si="3"/>
        <v>0</v>
      </c>
      <c r="F61" s="15">
        <f>SUM(F62:F68)</f>
        <v>0</v>
      </c>
      <c r="G61" s="15">
        <f>SUM(G62:G68)</f>
        <v>0</v>
      </c>
      <c r="H61" s="16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7">
        <f t="shared" si="3"/>
        <v>0</v>
      </c>
      <c r="F62" s="12">
        <v>0</v>
      </c>
      <c r="G62" s="12">
        <v>0</v>
      </c>
      <c r="H62" s="17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7">
        <f t="shared" si="3"/>
        <v>0</v>
      </c>
      <c r="F63" s="12">
        <v>0</v>
      </c>
      <c r="G63" s="12">
        <v>0</v>
      </c>
      <c r="H63" s="17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7">
        <f t="shared" si="3"/>
        <v>0</v>
      </c>
      <c r="F64" s="12">
        <v>0</v>
      </c>
      <c r="G64" s="12">
        <v>0</v>
      </c>
      <c r="H64" s="17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7">
        <f t="shared" si="3"/>
        <v>0</v>
      </c>
      <c r="F65" s="12">
        <v>0</v>
      </c>
      <c r="G65" s="12">
        <v>0</v>
      </c>
      <c r="H65" s="17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7">
        <f t="shared" si="3"/>
        <v>0</v>
      </c>
      <c r="F66" s="12">
        <v>0</v>
      </c>
      <c r="G66" s="12">
        <v>0</v>
      </c>
      <c r="H66" s="17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7">
        <f t="shared" si="3"/>
        <v>0</v>
      </c>
      <c r="F67" s="12">
        <v>0</v>
      </c>
      <c r="G67" s="12">
        <v>0</v>
      </c>
      <c r="H67" s="17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7">
        <f t="shared" si="3"/>
        <v>0</v>
      </c>
      <c r="F68" s="12">
        <v>0</v>
      </c>
      <c r="G68" s="12">
        <v>0</v>
      </c>
      <c r="H68" s="17">
        <f t="shared" si="4"/>
        <v>0</v>
      </c>
    </row>
    <row r="69" spans="2:8" ht="20.100000000000001" customHeight="1" x14ac:dyDescent="0.2">
      <c r="B69" s="7" t="s">
        <v>73</v>
      </c>
      <c r="C69" s="15">
        <f>SUM(C70:C72)</f>
        <v>0</v>
      </c>
      <c r="D69" s="16">
        <f>SUM(D70:D72)</f>
        <v>0</v>
      </c>
      <c r="E69" s="16">
        <f t="shared" si="3"/>
        <v>0</v>
      </c>
      <c r="F69" s="15">
        <f>SUM(F70:F72)</f>
        <v>0</v>
      </c>
      <c r="G69" s="16">
        <f>SUM(G70:G72)</f>
        <v>0</v>
      </c>
      <c r="H69" s="16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7">
        <f t="shared" si="3"/>
        <v>0</v>
      </c>
      <c r="F70" s="12">
        <v>0</v>
      </c>
      <c r="G70" s="13">
        <v>0</v>
      </c>
      <c r="H70" s="17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7">
        <f t="shared" si="3"/>
        <v>0</v>
      </c>
      <c r="F71" s="12">
        <v>0</v>
      </c>
      <c r="G71" s="13">
        <v>0</v>
      </c>
      <c r="H71" s="17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7">
        <f t="shared" si="3"/>
        <v>0</v>
      </c>
      <c r="F72" s="12">
        <v>0</v>
      </c>
      <c r="G72" s="13">
        <v>0</v>
      </c>
      <c r="H72" s="17">
        <f t="shared" si="4"/>
        <v>0</v>
      </c>
    </row>
    <row r="73" spans="2:8" ht="20.100000000000001" customHeight="1" x14ac:dyDescent="0.2">
      <c r="B73" s="6" t="s">
        <v>77</v>
      </c>
      <c r="C73" s="15">
        <f>SUM(C74:C80)</f>
        <v>0</v>
      </c>
      <c r="D73" s="16">
        <f>SUM(D74:D80)</f>
        <v>0</v>
      </c>
      <c r="E73" s="16">
        <f t="shared" si="3"/>
        <v>0</v>
      </c>
      <c r="F73" s="15">
        <f>SUM(F74:F80)</f>
        <v>0</v>
      </c>
      <c r="G73" s="16">
        <f>SUM(G74:G80)</f>
        <v>0</v>
      </c>
      <c r="H73" s="16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7">
        <f t="shared" si="3"/>
        <v>0</v>
      </c>
      <c r="F74" s="12">
        <v>0</v>
      </c>
      <c r="G74" s="13">
        <v>0</v>
      </c>
      <c r="H74" s="17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7">
        <f t="shared" si="3"/>
        <v>0</v>
      </c>
      <c r="F75" s="12">
        <v>0</v>
      </c>
      <c r="G75" s="13">
        <v>0</v>
      </c>
      <c r="H75" s="17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7">
        <f t="shared" si="3"/>
        <v>0</v>
      </c>
      <c r="F76" s="12">
        <v>0</v>
      </c>
      <c r="G76" s="13">
        <v>0</v>
      </c>
      <c r="H76" s="17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7">
        <f t="shared" si="3"/>
        <v>0</v>
      </c>
      <c r="F77" s="12">
        <v>0</v>
      </c>
      <c r="G77" s="13">
        <v>0</v>
      </c>
      <c r="H77" s="17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7">
        <f t="shared" si="3"/>
        <v>0</v>
      </c>
      <c r="F78" s="12">
        <v>0</v>
      </c>
      <c r="G78" s="13">
        <v>0</v>
      </c>
      <c r="H78" s="17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7">
        <f t="shared" si="3"/>
        <v>0</v>
      </c>
      <c r="F79" s="12">
        <v>0</v>
      </c>
      <c r="G79" s="13">
        <v>0</v>
      </c>
      <c r="H79" s="17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7">
        <v>0</v>
      </c>
      <c r="F80" s="12">
        <v>0</v>
      </c>
      <c r="G80" s="13">
        <v>0</v>
      </c>
      <c r="H80" s="17">
        <f t="shared" si="5"/>
        <v>0</v>
      </c>
    </row>
    <row r="81" spans="2:8" ht="12.75" thickBot="1" x14ac:dyDescent="0.25">
      <c r="B81" s="8" t="s">
        <v>85</v>
      </c>
      <c r="C81" s="20">
        <f>SUM(C73,C69,C61,C57,C47,C27,C37,C17,C9)</f>
        <v>3605000000</v>
      </c>
      <c r="D81" s="20">
        <f>SUM(D73,D69,D61,D57,D47,D37,D27,D17,D9)</f>
        <v>934753.02999999234</v>
      </c>
      <c r="E81" s="20">
        <f>C81+D81</f>
        <v>3605934753.0300002</v>
      </c>
      <c r="F81" s="20">
        <f>SUM(F73,F69,F61,F57,F47,F37,F17,F27,F9)</f>
        <v>3370903556.8099999</v>
      </c>
      <c r="G81" s="20">
        <f>SUM(G73,G69,G61,G57,G47,G37,G27,G17,G9)-0.01</f>
        <v>3172631774.2289996</v>
      </c>
      <c r="H81" s="20">
        <f t="shared" si="5"/>
        <v>235031196.22000027</v>
      </c>
    </row>
    <row r="86" spans="2:8" s="21" customFormat="1" x14ac:dyDescent="0.2"/>
    <row r="87" spans="2:8" s="21" customFormat="1" x14ac:dyDescent="0.2">
      <c r="C87" s="23"/>
      <c r="D87" s="23"/>
      <c r="E87" s="23"/>
      <c r="F87" s="23"/>
      <c r="G87" s="23"/>
      <c r="H87" s="23"/>
    </row>
    <row r="88" spans="2:8" s="21" customFormat="1" x14ac:dyDescent="0.2">
      <c r="C88" s="23"/>
      <c r="D88" s="23"/>
      <c r="E88" s="23"/>
      <c r="F88" s="23"/>
      <c r="G88" s="23"/>
      <c r="H88" s="23"/>
    </row>
    <row r="89" spans="2:8" s="21" customFormat="1" x14ac:dyDescent="0.2">
      <c r="C89" s="23"/>
      <c r="D89" s="23"/>
      <c r="E89" s="23"/>
      <c r="F89" s="23"/>
      <c r="G89" s="23"/>
      <c r="H89" s="23"/>
    </row>
    <row r="90" spans="2:8" s="21" customFormat="1" x14ac:dyDescent="0.2">
      <c r="C90" s="23"/>
      <c r="D90" s="23"/>
      <c r="E90" s="23"/>
      <c r="F90" s="23"/>
      <c r="G90" s="23"/>
      <c r="H90" s="23"/>
    </row>
    <row r="91" spans="2:8" s="21" customFormat="1" x14ac:dyDescent="0.2">
      <c r="C91" s="23"/>
      <c r="D91" s="23"/>
      <c r="E91" s="23"/>
      <c r="F91" s="23"/>
      <c r="G91" s="23"/>
      <c r="H91" s="23"/>
    </row>
    <row r="92" spans="2:8" s="21" customFormat="1" x14ac:dyDescent="0.2"/>
    <row r="93" spans="2:8" s="21" customFormat="1" x14ac:dyDescent="0.2"/>
    <row r="94" spans="2:8" s="21" customFormat="1" x14ac:dyDescent="0.2"/>
  </sheetData>
  <sheetProtection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31496062992125984" right="0.31496062992125984" top="0.74803149606299213" bottom="0.74803149606299213" header="0.31496062992125984" footer="0.31496062992125984"/>
  <pageSetup scale="55" orientation="portrait" r:id="rId1"/>
  <rowBreaks count="1" manualBreakCount="1">
    <brk id="91" min="1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2025-01-23T15:21:57Z</cp:lastPrinted>
  <dcterms:created xsi:type="dcterms:W3CDTF">2019-12-04T16:22:52Z</dcterms:created>
  <dcterms:modified xsi:type="dcterms:W3CDTF">2025-02-01T06:30:55Z</dcterms:modified>
</cp:coreProperties>
</file>